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boyscouts.sharepoint.com/sites/592-GreenMountainCouncil/Shared Documents/General/Development/Product Sales/Popcorn/2023 Popcorn &amp; Peanuts/2023 Spring Sale Peanuts &amp; Popcorn/2023 Spg Unit Packets/"/>
    </mc:Choice>
  </mc:AlternateContent>
  <xr:revisionPtr revIDLastSave="27" documentId="8_{244168F7-44B5-4102-BF55-0A18255B03DF}" xr6:coauthVersionLast="47" xr6:coauthVersionMax="47" xr10:uidLastSave="{D77C42F2-9987-4F59-8F41-646E9BD09ACC}"/>
  <bookViews>
    <workbookView xWindow="-120" yWindow="-120" windowWidth="21840" windowHeight="13140" xr2:uid="{00000000-000D-0000-FFFF-FFFF00000000}"/>
  </bookViews>
  <sheets>
    <sheet name="Popcorn" sheetId="1" r:id="rId1"/>
    <sheet name="Peanut" sheetId="2" r:id="rId2"/>
  </sheets>
  <definedNames>
    <definedName name="_xlnm.Print_Area" localSheetId="1">Peanut!$A$1:$I$31</definedName>
    <definedName name="_xlnm.Print_Area" localSheetId="0">Popcorn!$A$1:$I$32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D20" i="1"/>
  <c r="D15" i="1"/>
  <c r="E15" i="1"/>
  <c r="F15" i="1"/>
  <c r="G15" i="1"/>
  <c r="H15" i="1"/>
  <c r="D13" i="1"/>
  <c r="E13" i="1"/>
  <c r="F13" i="1"/>
  <c r="G13" i="1"/>
  <c r="H13" i="1"/>
  <c r="I13" i="1"/>
  <c r="D14" i="1"/>
  <c r="E14" i="1"/>
  <c r="F14" i="1"/>
  <c r="G14" i="1"/>
  <c r="H14" i="1"/>
  <c r="I14" i="1" s="1"/>
  <c r="D16" i="1"/>
  <c r="E16" i="1"/>
  <c r="F16" i="1"/>
  <c r="G16" i="1"/>
  <c r="H16" i="1"/>
  <c r="D17" i="1"/>
  <c r="E17" i="1"/>
  <c r="F17" i="1"/>
  <c r="G17" i="1"/>
  <c r="H17" i="1"/>
  <c r="I17" i="1"/>
  <c r="D18" i="1"/>
  <c r="E18" i="1"/>
  <c r="F18" i="1"/>
  <c r="G18" i="1"/>
  <c r="H18" i="1"/>
  <c r="D19" i="1"/>
  <c r="E19" i="1"/>
  <c r="F19" i="1"/>
  <c r="G19" i="1"/>
  <c r="H19" i="1"/>
  <c r="D21" i="1"/>
  <c r="E21" i="1"/>
  <c r="F21" i="1"/>
  <c r="G21" i="1"/>
  <c r="H21" i="1"/>
  <c r="D22" i="2"/>
  <c r="I22" i="2" s="1"/>
  <c r="E22" i="2"/>
  <c r="F22" i="2"/>
  <c r="G22" i="2"/>
  <c r="H22" i="2"/>
  <c r="I15" i="1" l="1"/>
  <c r="I18" i="1"/>
  <c r="I19" i="1"/>
  <c r="I16" i="1"/>
  <c r="I21" i="1"/>
  <c r="D20" i="2"/>
  <c r="E20" i="2"/>
  <c r="F20" i="2"/>
  <c r="G20" i="2"/>
  <c r="H20" i="2"/>
  <c r="D19" i="2"/>
  <c r="E19" i="2"/>
  <c r="F19" i="2"/>
  <c r="G19" i="2"/>
  <c r="H19" i="2"/>
  <c r="D18" i="2"/>
  <c r="E18" i="2"/>
  <c r="F18" i="2"/>
  <c r="G18" i="2"/>
  <c r="H18" i="2"/>
  <c r="F14" i="2"/>
  <c r="I20" i="2" l="1"/>
  <c r="I18" i="2"/>
  <c r="I19" i="2"/>
  <c r="D11" i="2" l="1"/>
  <c r="E11" i="2"/>
  <c r="F11" i="2"/>
  <c r="G11" i="2"/>
  <c r="H11" i="2"/>
  <c r="D12" i="2"/>
  <c r="E12" i="2"/>
  <c r="F12" i="2"/>
  <c r="G12" i="2"/>
  <c r="H12" i="2"/>
  <c r="D13" i="2"/>
  <c r="E13" i="2"/>
  <c r="F13" i="2"/>
  <c r="G13" i="2"/>
  <c r="H13" i="2"/>
  <c r="D14" i="2"/>
  <c r="E14" i="2"/>
  <c r="G14" i="2"/>
  <c r="H14" i="2"/>
  <c r="D15" i="2"/>
  <c r="E15" i="2"/>
  <c r="F15" i="2"/>
  <c r="G15" i="2"/>
  <c r="H15" i="2"/>
  <c r="D16" i="2"/>
  <c r="E16" i="2"/>
  <c r="F16" i="2"/>
  <c r="G16" i="2"/>
  <c r="H16" i="2"/>
  <c r="D17" i="2"/>
  <c r="E17" i="2"/>
  <c r="F17" i="2"/>
  <c r="G17" i="2"/>
  <c r="H17" i="2"/>
  <c r="D21" i="2"/>
  <c r="E21" i="2"/>
  <c r="F21" i="2"/>
  <c r="G21" i="2"/>
  <c r="H21" i="2"/>
  <c r="H10" i="2"/>
  <c r="G10" i="2"/>
  <c r="F10" i="2"/>
  <c r="E10" i="2"/>
  <c r="D10" i="2"/>
  <c r="D11" i="1"/>
  <c r="D12" i="1"/>
  <c r="D10" i="1"/>
  <c r="G11" i="1"/>
  <c r="G12" i="1"/>
  <c r="G10" i="1"/>
  <c r="I15" i="2" l="1"/>
  <c r="I14" i="2"/>
  <c r="I11" i="2"/>
  <c r="I10" i="2"/>
  <c r="I21" i="2"/>
  <c r="I17" i="2"/>
  <c r="I16" i="2"/>
  <c r="I13" i="2"/>
  <c r="I12" i="2"/>
  <c r="H11" i="1"/>
  <c r="H12" i="1"/>
  <c r="H10" i="1"/>
  <c r="F11" i="1" l="1"/>
  <c r="F12" i="1"/>
  <c r="F10" i="1"/>
  <c r="E12" i="1"/>
  <c r="I12" i="1" l="1"/>
  <c r="E11" i="1" l="1"/>
  <c r="I11" i="1" s="1"/>
  <c r="E10" i="1"/>
  <c r="I10" i="1" s="1"/>
</calcChain>
</file>

<file path=xl/sharedStrings.xml><?xml version="1.0" encoding="utf-8"?>
<sst xmlns="http://schemas.openxmlformats.org/spreadsheetml/2006/main" count="91" uniqueCount="56">
  <si>
    <t>ITEM</t>
  </si>
  <si>
    <t>COMMISSION</t>
  </si>
  <si>
    <t>Green Mountain Council-Boy Scouts of America</t>
  </si>
  <si>
    <t>Military Support</t>
  </si>
  <si>
    <t>1 to 30 Days Late</t>
  </si>
  <si>
    <t>31 to 60 Days Late</t>
  </si>
  <si>
    <t>Over 61 Days Late</t>
  </si>
  <si>
    <t>Sent to Collections</t>
  </si>
  <si>
    <t xml:space="preserve">CONTAINER </t>
  </si>
  <si>
    <t>RETAIL $</t>
  </si>
  <si>
    <t>CONTAINERS</t>
  </si>
  <si>
    <t>PER CASE</t>
  </si>
  <si>
    <t>On Time</t>
  </si>
  <si>
    <t>1% For</t>
  </si>
  <si>
    <t>Sign Up</t>
  </si>
  <si>
    <t xml:space="preserve">If ELIGIBLE FOR </t>
  </si>
  <si>
    <t xml:space="preserve">ALL AMT </t>
  </si>
  <si>
    <t xml:space="preserve"> DUE COUNCIL</t>
  </si>
  <si>
    <t>2% Instead</t>
  </si>
  <si>
    <t>of Prizes</t>
  </si>
  <si>
    <t xml:space="preserve">(***YOU WILL BE EMAILED TWO  INVOICES- ONE FOR PEANUTS AND ONE FOR POPCORN THAT WILL REFLECT ALL THE COMMISSION </t>
  </si>
  <si>
    <r>
      <t xml:space="preserve">Reminder Only </t>
    </r>
    <r>
      <rPr>
        <b/>
        <u/>
        <sz val="12"/>
        <rFont val="Arial"/>
        <family val="2"/>
      </rPr>
      <t>ONE</t>
    </r>
    <r>
      <rPr>
        <b/>
        <sz val="12"/>
        <rFont val="Arial"/>
        <family val="2"/>
      </rPr>
      <t xml:space="preserve"> (1) Check for full amount per Unit. (Units can do one per product if easier for their records)</t>
    </r>
  </si>
  <si>
    <t>Popcorn Container Price List to use when filling out Unit Order and Settlement Form</t>
  </si>
  <si>
    <t>Peanut Container Price List to use when filling out Unit Order and Settlement Form</t>
  </si>
  <si>
    <t>Honey Cinnamon Almonds</t>
  </si>
  <si>
    <t xml:space="preserve">29% BASE </t>
  </si>
  <si>
    <t>2% Peanut</t>
  </si>
  <si>
    <t xml:space="preserve">&amp; Popcorn </t>
  </si>
  <si>
    <t>Forms on Time</t>
  </si>
  <si>
    <t xml:space="preserve">1% For </t>
  </si>
  <si>
    <t>Budget Form</t>
  </si>
  <si>
    <t>Any Questions????        Laurie Sneed                             802-244-5189 or laurie.sneed@scouting.org</t>
  </si>
  <si>
    <t>Whit's Party Mix</t>
  </si>
  <si>
    <t>Supreme Caramel Crunch  With Nuts</t>
  </si>
  <si>
    <t>14 PK Roasted Summer Micro</t>
  </si>
  <si>
    <t>12 PK Sweet &amp; Salty Kettle Microwave Popcorn</t>
  </si>
  <si>
    <t>Caramel Popcorn</t>
  </si>
  <si>
    <t>22 PK Movie Theater Microwave</t>
  </si>
  <si>
    <t>Honey Roasted Virginia Peanut 20oz</t>
  </si>
  <si>
    <t>Salted Jumbo Cashews</t>
  </si>
  <si>
    <t>Salted Virginia Peanuts 20 oz</t>
  </si>
  <si>
    <t>Honey Roasted Virginia Peanut 12oz</t>
  </si>
  <si>
    <t>Homemade Peanut Brittle</t>
  </si>
  <si>
    <t xml:space="preserve">Milk Chocolatey Peanut Clusters </t>
  </si>
  <si>
    <t>4 Pack Gift Set</t>
  </si>
  <si>
    <t>Dark Chocolately Almond Clusters</t>
  </si>
  <si>
    <t>Dark Chocolate Peanut Clusters</t>
  </si>
  <si>
    <t>Campership Donations</t>
  </si>
  <si>
    <t>YOUR UNIT IS ELIGIBLE FOR ON  MAY 8TH SO THAT PAYMENT CAN BE MADE AT THE PRODUCT PICKUP FRIDAY MAY 12TH.</t>
  </si>
  <si>
    <t>2023 SPRING PEANUT &amp; POPCORN SALE</t>
  </si>
  <si>
    <t>Salted Virginia Peanuts 12oz</t>
  </si>
  <si>
    <t xml:space="preserve">                        Late fees for Payments received starting May 26th, 2023</t>
  </si>
  <si>
    <t>Chocolate Drizzle Caramel Tin</t>
  </si>
  <si>
    <t xml:space="preserve">Classic Trail Mix </t>
  </si>
  <si>
    <t xml:space="preserve">Cinnamon Crunch </t>
  </si>
  <si>
    <t>Purple Popping Corn Jar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</si>
</sst>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4"/>
      <name val="Bauer Bodoni Bold Italic BT"/>
    </font>
    <font>
      <b/>
      <sz val="12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0" fillId="0" borderId="3" xfId="1" applyFont="1" applyBorder="1"/>
    <xf numFmtId="44" fontId="0" fillId="0" borderId="3" xfId="0" applyNumberFormat="1" applyBorder="1"/>
    <xf numFmtId="44" fontId="0" fillId="0" borderId="0" xfId="1" applyFont="1" applyBorder="1"/>
    <xf numFmtId="9" fontId="2" fillId="0" borderId="1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6" xfId="0" applyFont="1" applyBorder="1" applyAlignment="1">
      <alignment horizontal="center"/>
    </xf>
    <xf numFmtId="9" fontId="2" fillId="0" borderId="6" xfId="0" applyNumberFormat="1" applyFont="1" applyBorder="1" applyAlignment="1">
      <alignment horizontal="center"/>
    </xf>
    <xf numFmtId="0" fontId="6" fillId="0" borderId="3" xfId="0" applyFont="1" applyBorder="1"/>
    <xf numFmtId="0" fontId="4" fillId="0" borderId="0" xfId="0" applyFont="1" applyAlignment="1">
      <alignment horizontal="center" vertical="center" wrapText="1"/>
    </xf>
    <xf numFmtId="9" fontId="7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914400</xdr:colOff>
      <xdr:row>0</xdr:row>
      <xdr:rowOff>57150</xdr:rowOff>
    </xdr:from>
    <xdr:to>
      <xdr:col>9</xdr:col>
      <xdr:colOff>0</xdr:colOff>
      <xdr:row>5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77300" y="57150"/>
          <a:ext cx="1190625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100">
            <a:latin typeface="Bodoni MT Black" panose="02070A03080606020203" pitchFamily="18" charset="0"/>
          </a:endParaRPr>
        </a:p>
      </xdr:txBody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0</xdr:col>
      <xdr:colOff>1295400</xdr:colOff>
      <xdr:row>5</xdr:row>
      <xdr:rowOff>1817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1D217C-8A6F-4EF0-BA66-A668DBF8F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0"/>
          <a:ext cx="1190625" cy="1055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914400</xdr:colOff>
      <xdr:row>0</xdr:row>
      <xdr:rowOff>57150</xdr:rowOff>
    </xdr:from>
    <xdr:to>
      <xdr:col>9</xdr:col>
      <xdr:colOff>0</xdr:colOff>
      <xdr:row>5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67700" y="57150"/>
          <a:ext cx="161925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100">
            <a:latin typeface="Bodoni MT Black" panose="02070A03080606020203" pitchFamily="18" charset="0"/>
          </a:endParaRPr>
        </a:p>
      </xdr:txBody>
    </xdr:sp>
    <xdr:clientData/>
  </xdr:twoCellAnchor>
  <xdr:twoCellAnchor editAs="oneCell">
    <xdr:from>
      <xdr:col>0</xdr:col>
      <xdr:colOff>152400</xdr:colOff>
      <xdr:row>0</xdr:row>
      <xdr:rowOff>123825</xdr:rowOff>
    </xdr:from>
    <xdr:to>
      <xdr:col>0</xdr:col>
      <xdr:colOff>1165860</xdr:colOff>
      <xdr:row>5</xdr:row>
      <xdr:rowOff>72390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23825"/>
          <a:ext cx="1013460" cy="1005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 algn="ctr">
          <a:defRPr sz="1100">
            <a:latin typeface="Bodoni MT Black" panose="02070A03080606020203" pitchFamily="18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zoomScaleNormal="100" workbookViewId="0">
      <selection activeCell="C22" sqref="C22"/>
    </sheetView>
  </sheetViews>
  <sheetFormatPr defaultRowHeight="12.75"/>
  <cols>
    <col min="1" max="1" width="29.140625" customWidth="1"/>
    <col min="2" max="2" width="13.5703125" style="15" customWidth="1"/>
    <col min="3" max="3" width="12.7109375" customWidth="1"/>
    <col min="4" max="4" width="14" customWidth="1"/>
    <col min="5" max="5" width="9.42578125" customWidth="1"/>
    <col min="6" max="6" width="12.28515625" customWidth="1"/>
    <col min="7" max="7" width="15.85546875" customWidth="1"/>
    <col min="8" max="8" width="11.5703125" customWidth="1"/>
    <col min="9" max="9" width="16.140625" customWidth="1"/>
  </cols>
  <sheetData>
    <row r="1" spans="1:10" ht="15.75" customHeight="1">
      <c r="A1" s="27" t="s">
        <v>2</v>
      </c>
      <c r="B1" s="27"/>
      <c r="C1" s="27"/>
      <c r="D1" s="27"/>
      <c r="E1" s="27"/>
      <c r="F1" s="27"/>
      <c r="G1" s="27"/>
      <c r="H1" s="27"/>
      <c r="I1" s="27"/>
    </row>
    <row r="2" spans="1:10" ht="15.75" customHeight="1">
      <c r="A2" s="10"/>
      <c r="B2" s="13"/>
      <c r="C2" s="10"/>
      <c r="D2" s="10"/>
      <c r="E2" s="10"/>
      <c r="F2" s="10"/>
      <c r="I2" s="1"/>
    </row>
    <row r="3" spans="1:10" ht="18">
      <c r="A3" s="28" t="s">
        <v>49</v>
      </c>
      <c r="B3" s="28"/>
      <c r="C3" s="28"/>
      <c r="D3" s="28"/>
      <c r="E3" s="28"/>
      <c r="F3" s="28"/>
      <c r="G3" s="28"/>
      <c r="H3" s="28"/>
      <c r="I3" s="28"/>
    </row>
    <row r="4" spans="1:10" ht="18">
      <c r="A4" s="11"/>
      <c r="B4" s="14"/>
      <c r="C4" s="11"/>
      <c r="D4" s="11"/>
      <c r="E4" s="11"/>
      <c r="F4" s="11"/>
    </row>
    <row r="5" spans="1:10" ht="15.75">
      <c r="A5" s="27" t="s">
        <v>22</v>
      </c>
      <c r="B5" s="27"/>
      <c r="C5" s="27"/>
      <c r="D5" s="27"/>
      <c r="E5" s="27"/>
      <c r="F5" s="27"/>
      <c r="G5" s="27"/>
      <c r="H5" s="27"/>
      <c r="I5" s="27"/>
    </row>
    <row r="6" spans="1:10" ht="13.5" thickBot="1"/>
    <row r="7" spans="1:10" ht="13.5" thickBot="1">
      <c r="A7" s="3"/>
      <c r="E7" s="8" t="s">
        <v>13</v>
      </c>
      <c r="F7" s="8" t="s">
        <v>29</v>
      </c>
      <c r="G7" s="8" t="s">
        <v>26</v>
      </c>
      <c r="H7" s="8" t="s">
        <v>18</v>
      </c>
      <c r="I7" s="3" t="s">
        <v>15</v>
      </c>
    </row>
    <row r="8" spans="1:10">
      <c r="A8" s="20"/>
      <c r="B8" s="16" t="s">
        <v>10</v>
      </c>
      <c r="C8" s="3" t="s">
        <v>8</v>
      </c>
      <c r="D8" s="3" t="s">
        <v>25</v>
      </c>
      <c r="E8" s="21" t="s">
        <v>14</v>
      </c>
      <c r="F8" s="21" t="s">
        <v>30</v>
      </c>
      <c r="G8" s="21" t="s">
        <v>27</v>
      </c>
      <c r="H8" s="21" t="s">
        <v>19</v>
      </c>
      <c r="I8" s="20" t="s">
        <v>16</v>
      </c>
    </row>
    <row r="9" spans="1:10" ht="13.5" thickBot="1">
      <c r="A9" s="4" t="s">
        <v>0</v>
      </c>
      <c r="B9" s="17" t="s">
        <v>11</v>
      </c>
      <c r="C9" s="4" t="s">
        <v>9</v>
      </c>
      <c r="D9" s="4" t="s">
        <v>1</v>
      </c>
      <c r="E9" s="4" t="s">
        <v>12</v>
      </c>
      <c r="F9" s="4" t="s">
        <v>12</v>
      </c>
      <c r="G9" s="9" t="s">
        <v>28</v>
      </c>
      <c r="H9" s="9"/>
      <c r="I9" s="4" t="s">
        <v>17</v>
      </c>
    </row>
    <row r="10" spans="1:10" ht="22.35" customHeight="1">
      <c r="A10" s="12" t="s">
        <v>3</v>
      </c>
      <c r="B10" s="18"/>
      <c r="C10" s="5">
        <v>50</v>
      </c>
      <c r="D10" s="6">
        <f>C10*0.29</f>
        <v>14.499999999999998</v>
      </c>
      <c r="E10" s="6">
        <f t="shared" ref="E10:E11" si="0">C10*0.01</f>
        <v>0.5</v>
      </c>
      <c r="F10" s="6">
        <f t="shared" ref="F10:F12" si="1">C10*0.01</f>
        <v>0.5</v>
      </c>
      <c r="G10" s="6">
        <f>C10*0.02</f>
        <v>1</v>
      </c>
      <c r="H10" s="6">
        <f>C10*0.02</f>
        <v>1</v>
      </c>
      <c r="I10" s="6">
        <f>C10-D10-G10-E10-H10-F10</f>
        <v>32.5</v>
      </c>
      <c r="J10" s="2"/>
    </row>
    <row r="11" spans="1:10" ht="22.35" customHeight="1">
      <c r="A11" s="12" t="s">
        <v>3</v>
      </c>
      <c r="B11" s="18"/>
      <c r="C11" s="5">
        <v>30</v>
      </c>
      <c r="D11" s="6">
        <f t="shared" ref="D11:D12" si="2">C11*0.29</f>
        <v>8.6999999999999993</v>
      </c>
      <c r="E11" s="6">
        <f t="shared" si="0"/>
        <v>0.3</v>
      </c>
      <c r="F11" s="6">
        <f t="shared" si="1"/>
        <v>0.3</v>
      </c>
      <c r="G11" s="6">
        <f t="shared" ref="G11:G12" si="3">C11*0.02</f>
        <v>0.6</v>
      </c>
      <c r="H11" s="6">
        <f t="shared" ref="H11:H12" si="4">C11*0.02</f>
        <v>0.6</v>
      </c>
      <c r="I11" s="6">
        <f t="shared" ref="I11:I12" si="5">C11-D11-G11-E11-H11-F11</f>
        <v>19.499999999999996</v>
      </c>
      <c r="J11" s="2"/>
    </row>
    <row r="12" spans="1:10" ht="21.75" customHeight="1">
      <c r="A12" s="26" t="s">
        <v>52</v>
      </c>
      <c r="B12" s="18">
        <v>8</v>
      </c>
      <c r="C12" s="5">
        <v>27</v>
      </c>
      <c r="D12" s="6">
        <f t="shared" si="2"/>
        <v>7.8299999999999992</v>
      </c>
      <c r="E12" s="6">
        <f t="shared" ref="E12" si="6">C12*0.01</f>
        <v>0.27</v>
      </c>
      <c r="F12" s="6">
        <f t="shared" si="1"/>
        <v>0.27</v>
      </c>
      <c r="G12" s="6">
        <f t="shared" si="3"/>
        <v>0.54</v>
      </c>
      <c r="H12" s="6">
        <f t="shared" si="4"/>
        <v>0.54</v>
      </c>
      <c r="I12" s="6">
        <f t="shared" si="5"/>
        <v>17.550000000000004</v>
      </c>
      <c r="J12" s="2"/>
    </row>
    <row r="13" spans="1:10" ht="27.6" customHeight="1">
      <c r="A13" s="26" t="s">
        <v>37</v>
      </c>
      <c r="B13" s="18">
        <v>8</v>
      </c>
      <c r="C13" s="5">
        <v>25</v>
      </c>
      <c r="D13" s="6">
        <f t="shared" ref="D13:D21" si="7">C13*0.29</f>
        <v>7.2499999999999991</v>
      </c>
      <c r="E13" s="6">
        <f t="shared" ref="E13:E21" si="8">C13*0.01</f>
        <v>0.25</v>
      </c>
      <c r="F13" s="6">
        <f t="shared" ref="F13:F21" si="9">C13*0.01</f>
        <v>0.25</v>
      </c>
      <c r="G13" s="6">
        <f t="shared" ref="G13:G21" si="10">C13*0.02</f>
        <v>0.5</v>
      </c>
      <c r="H13" s="6">
        <f t="shared" ref="H13:H21" si="11">C13*0.02</f>
        <v>0.5</v>
      </c>
      <c r="I13" s="6">
        <f t="shared" ref="I13:I21" si="12">C13-D13-G13-E13-H13-F13</f>
        <v>16.25</v>
      </c>
      <c r="J13" s="2"/>
    </row>
    <row r="14" spans="1:10" ht="26.25" customHeight="1">
      <c r="A14" s="26" t="s">
        <v>33</v>
      </c>
      <c r="B14" s="18">
        <v>8</v>
      </c>
      <c r="C14" s="5">
        <v>25</v>
      </c>
      <c r="D14" s="6">
        <f t="shared" si="7"/>
        <v>7.2499999999999991</v>
      </c>
      <c r="E14" s="6">
        <f t="shared" si="8"/>
        <v>0.25</v>
      </c>
      <c r="F14" s="6">
        <f t="shared" si="9"/>
        <v>0.25</v>
      </c>
      <c r="G14" s="6">
        <f t="shared" si="10"/>
        <v>0.5</v>
      </c>
      <c r="H14" s="6">
        <f t="shared" si="11"/>
        <v>0.5</v>
      </c>
      <c r="I14" s="6">
        <f t="shared" si="12"/>
        <v>16.25</v>
      </c>
      <c r="J14" s="2"/>
    </row>
    <row r="15" spans="1:10" ht="21.75" customHeight="1">
      <c r="A15" s="26" t="s">
        <v>53</v>
      </c>
      <c r="B15" s="18">
        <v>8</v>
      </c>
      <c r="C15" s="5">
        <v>23</v>
      </c>
      <c r="D15" s="6">
        <f t="shared" si="7"/>
        <v>6.67</v>
      </c>
      <c r="E15" s="6">
        <f t="shared" si="8"/>
        <v>0.23</v>
      </c>
      <c r="F15" s="6">
        <f t="shared" si="9"/>
        <v>0.23</v>
      </c>
      <c r="G15" s="6">
        <f t="shared" si="10"/>
        <v>0.46</v>
      </c>
      <c r="H15" s="6">
        <f t="shared" si="11"/>
        <v>0.46</v>
      </c>
      <c r="I15" s="6">
        <f t="shared" si="12"/>
        <v>14.949999999999996</v>
      </c>
      <c r="J15" s="2"/>
    </row>
    <row r="16" spans="1:10" ht="21.95" customHeight="1">
      <c r="A16" s="12" t="s">
        <v>34</v>
      </c>
      <c r="B16" s="18">
        <v>8</v>
      </c>
      <c r="C16" s="5">
        <v>20</v>
      </c>
      <c r="D16" s="6">
        <f t="shared" si="7"/>
        <v>5.8</v>
      </c>
      <c r="E16" s="6">
        <f t="shared" si="8"/>
        <v>0.2</v>
      </c>
      <c r="F16" s="6">
        <f t="shared" si="9"/>
        <v>0.2</v>
      </c>
      <c r="G16" s="6">
        <f t="shared" si="10"/>
        <v>0.4</v>
      </c>
      <c r="H16" s="6">
        <f t="shared" si="11"/>
        <v>0.4</v>
      </c>
      <c r="I16" s="6">
        <f t="shared" si="12"/>
        <v>13</v>
      </c>
      <c r="J16" s="2"/>
    </row>
    <row r="17" spans="1:10" ht="21.75" customHeight="1">
      <c r="A17" s="26" t="s">
        <v>54</v>
      </c>
      <c r="B17" s="18">
        <v>8</v>
      </c>
      <c r="C17" s="5">
        <v>20</v>
      </c>
      <c r="D17" s="6">
        <f t="shared" si="7"/>
        <v>5.8</v>
      </c>
      <c r="E17" s="6">
        <f t="shared" si="8"/>
        <v>0.2</v>
      </c>
      <c r="F17" s="6">
        <f t="shared" si="9"/>
        <v>0.2</v>
      </c>
      <c r="G17" s="6">
        <f t="shared" si="10"/>
        <v>0.4</v>
      </c>
      <c r="H17" s="6">
        <f t="shared" si="11"/>
        <v>0.4</v>
      </c>
      <c r="I17" s="6">
        <f t="shared" si="12"/>
        <v>13</v>
      </c>
      <c r="J17" s="2"/>
    </row>
    <row r="18" spans="1:10" ht="26.25" customHeight="1">
      <c r="A18" s="26" t="s">
        <v>35</v>
      </c>
      <c r="B18" s="18">
        <v>8</v>
      </c>
      <c r="C18" s="5">
        <v>20</v>
      </c>
      <c r="D18" s="6">
        <f t="shared" si="7"/>
        <v>5.8</v>
      </c>
      <c r="E18" s="6">
        <f t="shared" si="8"/>
        <v>0.2</v>
      </c>
      <c r="F18" s="6">
        <f t="shared" si="9"/>
        <v>0.2</v>
      </c>
      <c r="G18" s="6">
        <f t="shared" si="10"/>
        <v>0.4</v>
      </c>
      <c r="H18" s="6">
        <f t="shared" si="11"/>
        <v>0.4</v>
      </c>
      <c r="I18" s="6">
        <f t="shared" si="12"/>
        <v>13</v>
      </c>
      <c r="J18" s="2"/>
    </row>
    <row r="19" spans="1:10" ht="22.35" customHeight="1">
      <c r="A19" s="12" t="s">
        <v>55</v>
      </c>
      <c r="B19" s="18">
        <v>6</v>
      </c>
      <c r="C19" s="5">
        <v>13</v>
      </c>
      <c r="D19" s="6">
        <f t="shared" si="7"/>
        <v>3.7699999999999996</v>
      </c>
      <c r="E19" s="6">
        <f t="shared" si="8"/>
        <v>0.13</v>
      </c>
      <c r="F19" s="6">
        <f t="shared" si="9"/>
        <v>0.13</v>
      </c>
      <c r="G19" s="6">
        <f t="shared" si="10"/>
        <v>0.26</v>
      </c>
      <c r="H19" s="6">
        <f t="shared" si="11"/>
        <v>0.26</v>
      </c>
      <c r="I19" s="6">
        <f t="shared" si="12"/>
        <v>8.4499999999999993</v>
      </c>
      <c r="J19" s="2"/>
    </row>
    <row r="20" spans="1:10" ht="22.35" customHeight="1">
      <c r="A20" s="12" t="s">
        <v>36</v>
      </c>
      <c r="B20" s="18">
        <v>12</v>
      </c>
      <c r="C20" s="5">
        <v>13</v>
      </c>
      <c r="D20" s="6">
        <f t="shared" ref="D20" si="13">C20*0.29</f>
        <v>3.7699999999999996</v>
      </c>
      <c r="E20" s="6">
        <f t="shared" ref="E20" si="14">C20*0.01</f>
        <v>0.13</v>
      </c>
      <c r="F20" s="6">
        <f t="shared" ref="F20" si="15">C20*0.01</f>
        <v>0.13</v>
      </c>
      <c r="G20" s="6">
        <f t="shared" ref="G20" si="16">C20*0.02</f>
        <v>0.26</v>
      </c>
      <c r="H20" s="6">
        <f t="shared" ref="H20" si="17">C20*0.02</f>
        <v>0.26</v>
      </c>
      <c r="I20" s="6">
        <f t="shared" ref="I20" si="18">C20-D20-G20-E20-H20-F20</f>
        <v>8.4499999999999993</v>
      </c>
      <c r="J20" s="2"/>
    </row>
    <row r="21" spans="1:10" ht="22.35" customHeight="1">
      <c r="A21" s="12" t="s">
        <v>47</v>
      </c>
      <c r="B21" s="18"/>
      <c r="C21" s="5">
        <v>1</v>
      </c>
      <c r="D21" s="6">
        <f t="shared" si="7"/>
        <v>0.28999999999999998</v>
      </c>
      <c r="E21" s="6">
        <f t="shared" si="8"/>
        <v>0.01</v>
      </c>
      <c r="F21" s="6">
        <f t="shared" si="9"/>
        <v>0.01</v>
      </c>
      <c r="G21" s="6">
        <f t="shared" si="10"/>
        <v>0.02</v>
      </c>
      <c r="H21" s="6">
        <f t="shared" si="11"/>
        <v>0.02</v>
      </c>
      <c r="I21" s="6">
        <f t="shared" si="12"/>
        <v>0.64999999999999991</v>
      </c>
      <c r="J21" s="2"/>
    </row>
    <row r="22" spans="1:10">
      <c r="C22" s="7"/>
    </row>
    <row r="23" spans="1:10">
      <c r="A23" s="29" t="s">
        <v>20</v>
      </c>
      <c r="B23" s="29"/>
      <c r="C23" s="29"/>
      <c r="D23" s="29"/>
      <c r="E23" s="29"/>
      <c r="F23" s="29"/>
      <c r="G23" s="29"/>
      <c r="H23" s="29"/>
      <c r="I23" s="29"/>
    </row>
    <row r="24" spans="1:10">
      <c r="A24" s="29" t="s">
        <v>48</v>
      </c>
      <c r="B24" s="29"/>
      <c r="C24" s="29"/>
      <c r="D24" s="29"/>
      <c r="E24" s="29"/>
      <c r="F24" s="29"/>
      <c r="G24" s="29"/>
      <c r="H24" s="29"/>
      <c r="I24" s="29"/>
    </row>
    <row r="25" spans="1:10" ht="9" customHeight="1"/>
    <row r="26" spans="1:10" ht="15.75">
      <c r="A26" s="27" t="s">
        <v>21</v>
      </c>
      <c r="B26" s="27"/>
      <c r="C26" s="27"/>
      <c r="D26" s="27"/>
      <c r="E26" s="27"/>
      <c r="F26" s="27"/>
      <c r="G26" s="27"/>
      <c r="H26" s="27"/>
      <c r="I26" s="27"/>
    </row>
    <row r="27" spans="1:10">
      <c r="A27" s="25"/>
      <c r="B27" s="19"/>
      <c r="C27" s="25"/>
      <c r="D27" s="25"/>
      <c r="E27" s="25"/>
      <c r="F27" s="25"/>
    </row>
    <row r="28" spans="1:10" ht="16.5" customHeight="1" thickBot="1">
      <c r="A28" s="27" t="s">
        <v>51</v>
      </c>
      <c r="B28" s="27"/>
      <c r="C28" s="27"/>
      <c r="D28" s="27"/>
      <c r="E28" s="27"/>
      <c r="F28" s="30" t="s">
        <v>31</v>
      </c>
      <c r="G28" s="30"/>
      <c r="H28" s="23"/>
    </row>
    <row r="29" spans="1:10" ht="16.5" thickBot="1">
      <c r="B29" s="31" t="s">
        <v>4</v>
      </c>
      <c r="C29" s="32"/>
      <c r="D29" s="33">
        <v>0.03</v>
      </c>
      <c r="E29" s="34"/>
      <c r="F29" s="30"/>
      <c r="G29" s="30"/>
      <c r="H29" s="23"/>
    </row>
    <row r="30" spans="1:10" ht="16.5" thickBot="1">
      <c r="B30" s="31" t="s">
        <v>5</v>
      </c>
      <c r="C30" s="32"/>
      <c r="D30" s="33">
        <v>0.08</v>
      </c>
      <c r="E30" s="34"/>
      <c r="F30" s="30"/>
      <c r="G30" s="30"/>
      <c r="H30" s="23"/>
    </row>
    <row r="31" spans="1:10" ht="16.5" thickBot="1">
      <c r="B31" s="31" t="s">
        <v>6</v>
      </c>
      <c r="C31" s="32"/>
      <c r="D31" s="35" t="s">
        <v>7</v>
      </c>
      <c r="E31" s="36"/>
      <c r="F31" s="30"/>
      <c r="G31" s="30"/>
      <c r="H31" s="23"/>
    </row>
    <row r="32" spans="1:10" ht="15.75">
      <c r="F32" s="30"/>
      <c r="G32" s="30"/>
      <c r="H32" s="23"/>
    </row>
  </sheetData>
  <mergeCells count="14">
    <mergeCell ref="A28:E28"/>
    <mergeCell ref="F28:G32"/>
    <mergeCell ref="B29:C29"/>
    <mergeCell ref="B30:C30"/>
    <mergeCell ref="B31:C31"/>
    <mergeCell ref="D29:E29"/>
    <mergeCell ref="D30:E30"/>
    <mergeCell ref="D31:E31"/>
    <mergeCell ref="A1:I1"/>
    <mergeCell ref="A3:I3"/>
    <mergeCell ref="A26:I26"/>
    <mergeCell ref="A5:I5"/>
    <mergeCell ref="A23:I23"/>
    <mergeCell ref="A24:I24"/>
  </mergeCells>
  <phoneticPr fontId="0" type="noConversion"/>
  <printOptions horizontalCentered="1" verticalCentered="1"/>
  <pageMargins left="0.25" right="0.25" top="0.25" bottom="0.25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topLeftCell="A12" zoomScale="102" zoomScaleNormal="102" workbookViewId="0">
      <selection activeCell="A22" sqref="A22"/>
    </sheetView>
  </sheetViews>
  <sheetFormatPr defaultRowHeight="12.75"/>
  <cols>
    <col min="1" max="1" width="29.140625" customWidth="1"/>
    <col min="2" max="2" width="13.5703125" style="15" customWidth="1"/>
    <col min="3" max="3" width="12.7109375" customWidth="1"/>
    <col min="4" max="4" width="14" customWidth="1"/>
    <col min="5" max="5" width="9.42578125" customWidth="1"/>
    <col min="6" max="6" width="12.28515625" customWidth="1"/>
    <col min="7" max="7" width="15.42578125" customWidth="1"/>
    <col min="8" max="8" width="11.5703125" customWidth="1"/>
    <col min="9" max="9" width="16.140625" customWidth="1"/>
  </cols>
  <sheetData>
    <row r="1" spans="1:10" ht="15.75" customHeight="1">
      <c r="A1" s="27" t="s">
        <v>2</v>
      </c>
      <c r="B1" s="27"/>
      <c r="C1" s="27"/>
      <c r="D1" s="27"/>
      <c r="E1" s="27"/>
      <c r="F1" s="27"/>
      <c r="G1" s="27"/>
      <c r="H1" s="27"/>
      <c r="I1" s="27"/>
    </row>
    <row r="2" spans="1:10" ht="15.75" customHeight="1">
      <c r="A2" s="10"/>
      <c r="B2" s="13"/>
      <c r="C2" s="10"/>
      <c r="D2" s="10"/>
      <c r="E2" s="10"/>
      <c r="F2" s="10"/>
      <c r="I2" s="1"/>
    </row>
    <row r="3" spans="1:10" ht="18">
      <c r="A3" s="28" t="s">
        <v>49</v>
      </c>
      <c r="B3" s="28"/>
      <c r="C3" s="28"/>
      <c r="D3" s="28"/>
      <c r="E3" s="28"/>
      <c r="F3" s="28"/>
      <c r="G3" s="28"/>
      <c r="H3" s="28"/>
      <c r="I3" s="28"/>
    </row>
    <row r="4" spans="1:10" ht="18">
      <c r="A4" s="11"/>
      <c r="B4" s="14"/>
      <c r="C4" s="11"/>
      <c r="D4" s="11"/>
      <c r="E4" s="11"/>
      <c r="F4" s="11"/>
    </row>
    <row r="5" spans="1:10" ht="15.75">
      <c r="A5" s="27" t="s">
        <v>23</v>
      </c>
      <c r="B5" s="27"/>
      <c r="C5" s="27"/>
      <c r="D5" s="27"/>
      <c r="E5" s="27"/>
      <c r="F5" s="27"/>
      <c r="G5" s="27"/>
      <c r="H5" s="27"/>
      <c r="I5" s="27"/>
    </row>
    <row r="6" spans="1:10" ht="13.5" thickBot="1"/>
    <row r="7" spans="1:10" ht="13.5" thickBot="1">
      <c r="A7" s="3"/>
      <c r="E7" s="8" t="s">
        <v>13</v>
      </c>
      <c r="F7" s="8" t="s">
        <v>29</v>
      </c>
      <c r="G7" s="8" t="s">
        <v>26</v>
      </c>
      <c r="H7" s="8" t="s">
        <v>18</v>
      </c>
      <c r="I7" s="3" t="s">
        <v>15</v>
      </c>
    </row>
    <row r="8" spans="1:10">
      <c r="A8" s="20"/>
      <c r="B8" s="16" t="s">
        <v>10</v>
      </c>
      <c r="C8" s="3" t="s">
        <v>8</v>
      </c>
      <c r="D8" s="3" t="s">
        <v>25</v>
      </c>
      <c r="E8" s="21" t="s">
        <v>14</v>
      </c>
      <c r="F8" s="21" t="s">
        <v>30</v>
      </c>
      <c r="G8" s="21" t="s">
        <v>27</v>
      </c>
      <c r="H8" s="21" t="s">
        <v>19</v>
      </c>
      <c r="I8" s="20" t="s">
        <v>16</v>
      </c>
    </row>
    <row r="9" spans="1:10" ht="13.5" thickBot="1">
      <c r="A9" s="4" t="s">
        <v>0</v>
      </c>
      <c r="B9" s="17" t="s">
        <v>11</v>
      </c>
      <c r="C9" s="4" t="s">
        <v>9</v>
      </c>
      <c r="D9" s="4" t="s">
        <v>1</v>
      </c>
      <c r="E9" s="4" t="s">
        <v>12</v>
      </c>
      <c r="F9" s="4" t="s">
        <v>12</v>
      </c>
      <c r="G9" s="24" t="s">
        <v>28</v>
      </c>
      <c r="H9" s="9"/>
      <c r="I9" s="4" t="s">
        <v>17</v>
      </c>
    </row>
    <row r="10" spans="1:10" ht="22.35" customHeight="1">
      <c r="A10" s="22" t="s">
        <v>44</v>
      </c>
      <c r="B10" s="18">
        <v>9</v>
      </c>
      <c r="C10" s="5">
        <v>50</v>
      </c>
      <c r="D10" s="6">
        <f>C10*0.29</f>
        <v>14.499999999999998</v>
      </c>
      <c r="E10" s="6">
        <f t="shared" ref="E10" si="0">C10*0.01</f>
        <v>0.5</v>
      </c>
      <c r="F10" s="6">
        <f t="shared" ref="F10" si="1">C10*0.01</f>
        <v>0.5</v>
      </c>
      <c r="G10" s="6">
        <f>C10*0.02</f>
        <v>1</v>
      </c>
      <c r="H10" s="6">
        <f>C10*0.02</f>
        <v>1</v>
      </c>
      <c r="I10" s="6">
        <f>C10-D10-G10-E10-H10-F10</f>
        <v>32.5</v>
      </c>
      <c r="J10" s="2"/>
    </row>
    <row r="11" spans="1:10" ht="22.35" customHeight="1">
      <c r="A11" s="22" t="s">
        <v>38</v>
      </c>
      <c r="B11" s="18">
        <v>12</v>
      </c>
      <c r="C11" s="5">
        <v>30</v>
      </c>
      <c r="D11" s="6">
        <f t="shared" ref="D11:D22" si="2">C11*0.29</f>
        <v>8.6999999999999993</v>
      </c>
      <c r="E11" s="6">
        <f t="shared" ref="E11:E22" si="3">C11*0.01</f>
        <v>0.3</v>
      </c>
      <c r="F11" s="6">
        <f t="shared" ref="F11:F22" si="4">C11*0.01</f>
        <v>0.3</v>
      </c>
      <c r="G11" s="6">
        <f t="shared" ref="G11:G22" si="5">C11*0.02</f>
        <v>0.6</v>
      </c>
      <c r="H11" s="6">
        <f t="shared" ref="H11:H22" si="6">C11*0.02</f>
        <v>0.6</v>
      </c>
      <c r="I11" s="6">
        <f t="shared" ref="I11:I22" si="7">C11-D11-G11-E11-H11-F11</f>
        <v>19.499999999999996</v>
      </c>
      <c r="J11" s="2"/>
    </row>
    <row r="12" spans="1:10" ht="22.35" customHeight="1">
      <c r="A12" s="22" t="s">
        <v>32</v>
      </c>
      <c r="B12" s="18">
        <v>12</v>
      </c>
      <c r="C12" s="5">
        <v>30</v>
      </c>
      <c r="D12" s="6">
        <f t="shared" si="2"/>
        <v>8.6999999999999993</v>
      </c>
      <c r="E12" s="6">
        <f t="shared" si="3"/>
        <v>0.3</v>
      </c>
      <c r="F12" s="6">
        <f t="shared" si="4"/>
        <v>0.3</v>
      </c>
      <c r="G12" s="6">
        <f t="shared" si="5"/>
        <v>0.6</v>
      </c>
      <c r="H12" s="6">
        <f t="shared" si="6"/>
        <v>0.6</v>
      </c>
      <c r="I12" s="6">
        <f t="shared" si="7"/>
        <v>19.499999999999996</v>
      </c>
      <c r="J12" s="2"/>
    </row>
    <row r="13" spans="1:10" ht="22.35" customHeight="1">
      <c r="A13" s="22" t="s">
        <v>24</v>
      </c>
      <c r="B13" s="18">
        <v>12</v>
      </c>
      <c r="C13" s="5">
        <v>28</v>
      </c>
      <c r="D13" s="6">
        <f t="shared" si="2"/>
        <v>8.1199999999999992</v>
      </c>
      <c r="E13" s="6">
        <f t="shared" si="3"/>
        <v>0.28000000000000003</v>
      </c>
      <c r="F13" s="6">
        <f t="shared" si="4"/>
        <v>0.28000000000000003</v>
      </c>
      <c r="G13" s="6">
        <f t="shared" si="5"/>
        <v>0.56000000000000005</v>
      </c>
      <c r="H13" s="6">
        <f t="shared" si="6"/>
        <v>0.56000000000000005</v>
      </c>
      <c r="I13" s="6">
        <f t="shared" si="7"/>
        <v>18.200000000000003</v>
      </c>
      <c r="J13" s="2"/>
    </row>
    <row r="14" spans="1:10" ht="22.35" customHeight="1">
      <c r="A14" s="22" t="s">
        <v>39</v>
      </c>
      <c r="B14" s="18">
        <v>12</v>
      </c>
      <c r="C14" s="5">
        <v>28</v>
      </c>
      <c r="D14" s="6">
        <f t="shared" si="2"/>
        <v>8.1199999999999992</v>
      </c>
      <c r="E14" s="6">
        <f t="shared" si="3"/>
        <v>0.28000000000000003</v>
      </c>
      <c r="F14" s="6">
        <f t="shared" si="4"/>
        <v>0.28000000000000003</v>
      </c>
      <c r="G14" s="6">
        <f t="shared" si="5"/>
        <v>0.56000000000000005</v>
      </c>
      <c r="H14" s="6">
        <f t="shared" si="6"/>
        <v>0.56000000000000005</v>
      </c>
      <c r="I14" s="6">
        <f t="shared" si="7"/>
        <v>18.200000000000003</v>
      </c>
      <c r="J14" s="2"/>
    </row>
    <row r="15" spans="1:10" ht="22.35" customHeight="1">
      <c r="A15" s="22" t="s">
        <v>45</v>
      </c>
      <c r="B15" s="18">
        <v>12</v>
      </c>
      <c r="C15" s="5">
        <v>24</v>
      </c>
      <c r="D15" s="6">
        <f t="shared" si="2"/>
        <v>6.9599999999999991</v>
      </c>
      <c r="E15" s="6">
        <f t="shared" si="3"/>
        <v>0.24</v>
      </c>
      <c r="F15" s="6">
        <f t="shared" si="4"/>
        <v>0.24</v>
      </c>
      <c r="G15" s="6">
        <f t="shared" si="5"/>
        <v>0.48</v>
      </c>
      <c r="H15" s="6">
        <f t="shared" si="6"/>
        <v>0.48</v>
      </c>
      <c r="I15" s="6">
        <f t="shared" si="7"/>
        <v>15.6</v>
      </c>
      <c r="J15" s="2"/>
    </row>
    <row r="16" spans="1:10" ht="22.35" customHeight="1">
      <c r="A16" s="22" t="s">
        <v>40</v>
      </c>
      <c r="B16" s="18">
        <v>12</v>
      </c>
      <c r="C16" s="5">
        <v>23</v>
      </c>
      <c r="D16" s="6">
        <f t="shared" si="2"/>
        <v>6.67</v>
      </c>
      <c r="E16" s="6">
        <f t="shared" si="3"/>
        <v>0.23</v>
      </c>
      <c r="F16" s="6">
        <f t="shared" si="4"/>
        <v>0.23</v>
      </c>
      <c r="G16" s="6">
        <f t="shared" si="5"/>
        <v>0.46</v>
      </c>
      <c r="H16" s="6">
        <f t="shared" si="6"/>
        <v>0.46</v>
      </c>
      <c r="I16" s="6">
        <f t="shared" si="7"/>
        <v>14.949999999999996</v>
      </c>
      <c r="J16" s="2"/>
    </row>
    <row r="17" spans="1:10" ht="22.35" customHeight="1">
      <c r="A17" s="22" t="s">
        <v>46</v>
      </c>
      <c r="B17" s="18">
        <v>12</v>
      </c>
      <c r="C17" s="5">
        <v>19</v>
      </c>
      <c r="D17" s="6">
        <f t="shared" si="2"/>
        <v>5.51</v>
      </c>
      <c r="E17" s="6">
        <f t="shared" si="3"/>
        <v>0.19</v>
      </c>
      <c r="F17" s="6">
        <f t="shared" si="4"/>
        <v>0.19</v>
      </c>
      <c r="G17" s="6">
        <f t="shared" si="5"/>
        <v>0.38</v>
      </c>
      <c r="H17" s="6">
        <f t="shared" si="6"/>
        <v>0.38</v>
      </c>
      <c r="I17" s="6">
        <f t="shared" si="7"/>
        <v>12.35</v>
      </c>
      <c r="J17" s="2"/>
    </row>
    <row r="18" spans="1:10" ht="22.35" customHeight="1">
      <c r="A18" s="22" t="s">
        <v>43</v>
      </c>
      <c r="B18" s="18">
        <v>12</v>
      </c>
      <c r="C18" s="5">
        <v>19</v>
      </c>
      <c r="D18" s="6">
        <f t="shared" si="2"/>
        <v>5.51</v>
      </c>
      <c r="E18" s="6">
        <f t="shared" si="3"/>
        <v>0.19</v>
      </c>
      <c r="F18" s="6">
        <f t="shared" si="4"/>
        <v>0.19</v>
      </c>
      <c r="G18" s="6">
        <f t="shared" si="5"/>
        <v>0.38</v>
      </c>
      <c r="H18" s="6">
        <f t="shared" si="6"/>
        <v>0.38</v>
      </c>
      <c r="I18" s="6">
        <f t="shared" si="7"/>
        <v>12.35</v>
      </c>
      <c r="J18" s="2"/>
    </row>
    <row r="19" spans="1:10" ht="22.35" customHeight="1">
      <c r="A19" s="22" t="s">
        <v>50</v>
      </c>
      <c r="B19" s="18">
        <v>12</v>
      </c>
      <c r="C19" s="5">
        <v>18</v>
      </c>
      <c r="D19" s="6">
        <f t="shared" si="2"/>
        <v>5.22</v>
      </c>
      <c r="E19" s="6">
        <f t="shared" si="3"/>
        <v>0.18</v>
      </c>
      <c r="F19" s="6">
        <f t="shared" si="4"/>
        <v>0.18</v>
      </c>
      <c r="G19" s="6">
        <f t="shared" si="5"/>
        <v>0.36</v>
      </c>
      <c r="H19" s="6">
        <f t="shared" si="6"/>
        <v>0.36</v>
      </c>
      <c r="I19" s="6">
        <f t="shared" si="7"/>
        <v>11.700000000000003</v>
      </c>
      <c r="J19" s="2"/>
    </row>
    <row r="20" spans="1:10" ht="22.35" customHeight="1">
      <c r="A20" s="22" t="s">
        <v>41</v>
      </c>
      <c r="B20" s="18">
        <v>12</v>
      </c>
      <c r="C20" s="5">
        <v>18</v>
      </c>
      <c r="D20" s="6">
        <f t="shared" si="2"/>
        <v>5.22</v>
      </c>
      <c r="E20" s="6">
        <f t="shared" si="3"/>
        <v>0.18</v>
      </c>
      <c r="F20" s="6">
        <f t="shared" si="4"/>
        <v>0.18</v>
      </c>
      <c r="G20" s="6">
        <f t="shared" si="5"/>
        <v>0.36</v>
      </c>
      <c r="H20" s="6">
        <f t="shared" si="6"/>
        <v>0.36</v>
      </c>
      <c r="I20" s="6">
        <f t="shared" si="7"/>
        <v>11.700000000000003</v>
      </c>
      <c r="J20" s="2"/>
    </row>
    <row r="21" spans="1:10" ht="22.35" customHeight="1">
      <c r="A21" s="22" t="s">
        <v>42</v>
      </c>
      <c r="B21" s="18">
        <v>12</v>
      </c>
      <c r="C21" s="5">
        <v>18</v>
      </c>
      <c r="D21" s="6">
        <f t="shared" si="2"/>
        <v>5.22</v>
      </c>
      <c r="E21" s="6">
        <f t="shared" si="3"/>
        <v>0.18</v>
      </c>
      <c r="F21" s="6">
        <f t="shared" si="4"/>
        <v>0.18</v>
      </c>
      <c r="G21" s="6">
        <f t="shared" si="5"/>
        <v>0.36</v>
      </c>
      <c r="H21" s="6">
        <f t="shared" si="6"/>
        <v>0.36</v>
      </c>
      <c r="I21" s="6">
        <f t="shared" si="7"/>
        <v>11.700000000000003</v>
      </c>
      <c r="J21" s="2"/>
    </row>
    <row r="22" spans="1:10" ht="22.35" customHeight="1">
      <c r="A22" s="12" t="s">
        <v>47</v>
      </c>
      <c r="B22" s="18"/>
      <c r="C22" s="5">
        <v>1</v>
      </c>
      <c r="D22" s="6">
        <f t="shared" si="2"/>
        <v>0.28999999999999998</v>
      </c>
      <c r="E22" s="6">
        <f t="shared" si="3"/>
        <v>0.01</v>
      </c>
      <c r="F22" s="6">
        <f t="shared" si="4"/>
        <v>0.01</v>
      </c>
      <c r="G22" s="6">
        <f t="shared" si="5"/>
        <v>0.02</v>
      </c>
      <c r="H22" s="6">
        <f t="shared" si="6"/>
        <v>0.02</v>
      </c>
      <c r="I22" s="6">
        <f t="shared" si="7"/>
        <v>0.64999999999999991</v>
      </c>
      <c r="J22" s="2"/>
    </row>
    <row r="23" spans="1:10">
      <c r="C23" s="7"/>
    </row>
    <row r="24" spans="1:10">
      <c r="A24" s="29" t="s">
        <v>20</v>
      </c>
      <c r="B24" s="29"/>
      <c r="C24" s="29"/>
      <c r="D24" s="29"/>
      <c r="E24" s="29"/>
      <c r="F24" s="29"/>
      <c r="G24" s="29"/>
      <c r="H24" s="29"/>
      <c r="I24" s="29"/>
    </row>
    <row r="25" spans="1:10">
      <c r="A25" s="29" t="s">
        <v>48</v>
      </c>
      <c r="B25" s="29"/>
      <c r="C25" s="29"/>
      <c r="D25" s="29"/>
      <c r="E25" s="29"/>
      <c r="F25" s="29"/>
      <c r="G25" s="29"/>
      <c r="H25" s="29"/>
      <c r="I25" s="29"/>
    </row>
    <row r="26" spans="1:10" ht="15.75">
      <c r="A26" s="27" t="s">
        <v>21</v>
      </c>
      <c r="B26" s="27"/>
      <c r="C26" s="27"/>
      <c r="D26" s="27"/>
      <c r="E26" s="27"/>
      <c r="F26" s="27"/>
      <c r="G26" s="27"/>
      <c r="H26" s="27"/>
      <c r="I26" s="27"/>
    </row>
    <row r="27" spans="1:10">
      <c r="A27" s="25"/>
      <c r="B27" s="19"/>
      <c r="C27" s="25"/>
      <c r="D27" s="25"/>
      <c r="E27" s="25"/>
      <c r="F27" s="25"/>
    </row>
    <row r="28" spans="1:10" ht="16.5" customHeight="1" thickBot="1">
      <c r="A28" s="27" t="s">
        <v>51</v>
      </c>
      <c r="B28" s="27"/>
      <c r="C28" s="27"/>
      <c r="D28" s="27"/>
      <c r="E28" s="27"/>
      <c r="F28" s="30" t="s">
        <v>31</v>
      </c>
      <c r="G28" s="30"/>
      <c r="H28" s="23"/>
    </row>
    <row r="29" spans="1:10" ht="16.5" thickBot="1">
      <c r="B29" s="31" t="s">
        <v>4</v>
      </c>
      <c r="C29" s="32"/>
      <c r="D29" s="33">
        <v>0.03</v>
      </c>
      <c r="E29" s="34"/>
      <c r="F29" s="30"/>
      <c r="G29" s="30"/>
      <c r="H29" s="23"/>
    </row>
    <row r="30" spans="1:10" ht="16.5" thickBot="1">
      <c r="B30" s="31" t="s">
        <v>5</v>
      </c>
      <c r="C30" s="32"/>
      <c r="D30" s="33">
        <v>0.08</v>
      </c>
      <c r="E30" s="34"/>
      <c r="F30" s="30"/>
      <c r="G30" s="30"/>
      <c r="H30" s="23"/>
    </row>
    <row r="31" spans="1:10" ht="16.5" thickBot="1">
      <c r="B31" s="31" t="s">
        <v>6</v>
      </c>
      <c r="C31" s="32"/>
      <c r="D31" s="35" t="s">
        <v>7</v>
      </c>
      <c r="E31" s="36"/>
      <c r="F31" s="30"/>
      <c r="G31" s="30"/>
      <c r="H31" s="23"/>
    </row>
    <row r="32" spans="1:10" ht="15.75">
      <c r="F32" s="30"/>
      <c r="G32" s="30"/>
      <c r="H32" s="23"/>
    </row>
  </sheetData>
  <mergeCells count="14">
    <mergeCell ref="A26:I26"/>
    <mergeCell ref="A1:I1"/>
    <mergeCell ref="A3:I3"/>
    <mergeCell ref="A5:I5"/>
    <mergeCell ref="A24:I24"/>
    <mergeCell ref="A25:I25"/>
    <mergeCell ref="A28:E28"/>
    <mergeCell ref="F28:G32"/>
    <mergeCell ref="B29:C29"/>
    <mergeCell ref="D29:E29"/>
    <mergeCell ref="B30:C30"/>
    <mergeCell ref="D30:E30"/>
    <mergeCell ref="B31:C31"/>
    <mergeCell ref="D31:E31"/>
  </mergeCells>
  <printOptions horizontalCentered="1" verticalCentered="1"/>
  <pageMargins left="0.25" right="0.25" top="0.25" bottom="0.25" header="0.5" footer="0.5"/>
  <pageSetup orientation="landscape" horizontalDpi="4294967295" vertic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a281838-92a4-4a50-b702-7ba01c3ebd0e" xsi:nil="true"/>
    <lcf76f155ced4ddcb4097134ff3c332f xmlns="7dbfe7b2-ac37-409b-ad42-9911c2a438e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2309629F32914FBE31925745690003" ma:contentTypeVersion="16" ma:contentTypeDescription="Create a new document." ma:contentTypeScope="" ma:versionID="de51b21b78c01718b76c6600f6e7d25a">
  <xsd:schema xmlns:xsd="http://www.w3.org/2001/XMLSchema" xmlns:xs="http://www.w3.org/2001/XMLSchema" xmlns:p="http://schemas.microsoft.com/office/2006/metadata/properties" xmlns:ns2="7dbfe7b2-ac37-409b-ad42-9911c2a438e0" xmlns:ns3="2a281838-92a4-4a50-b702-7ba01c3ebd0e" targetNamespace="http://schemas.microsoft.com/office/2006/metadata/properties" ma:root="true" ma:fieldsID="240df39cbbe97f56dc0f812f6b12b3ae" ns2:_="" ns3:_="">
    <xsd:import namespace="7dbfe7b2-ac37-409b-ad42-9911c2a438e0"/>
    <xsd:import namespace="2a281838-92a4-4a50-b702-7ba01c3ebd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bfe7b2-ac37-409b-ad42-9911c2a438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9308d4-bde5-4dca-adcb-0162404f86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81838-92a4-4a50-b702-7ba01c3eb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67d7420-fc56-48d5-9471-5b6155009636}" ma:internalName="TaxCatchAll" ma:showField="CatchAllData" ma:web="2a281838-92a4-4a50-b702-7ba01c3ebd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7DD10E-FF67-4170-B35C-18E1AA0224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41EB5A-640C-4FFC-9B19-D12AB0AA5E2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469D2B-0901-4032-9C59-6FC4AA141A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Popcorn</vt:lpstr>
      <vt:lpstr>Peanut</vt:lpstr>
      <vt:lpstr>Peanut!Print_Area</vt:lpstr>
      <vt:lpstr>Popcorn!Print_Area</vt:lpstr>
    </vt:vector>
  </TitlesOfParts>
  <Company>Green Mountain Council 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</dc:creator>
  <cp:lastModifiedBy>Laurie Sneed</cp:lastModifiedBy>
  <cp:lastPrinted>2023-03-03T21:18:23Z</cp:lastPrinted>
  <dcterms:created xsi:type="dcterms:W3CDTF">2000-10-24T14:31:26Z</dcterms:created>
  <dcterms:modified xsi:type="dcterms:W3CDTF">2023-03-03T21:18:32Z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0x010100312309629F32914FBE31925745690003</vt:lpwstr>
  </property>
</Properties>
</file>